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65446" windowWidth="19440" windowHeight="1176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 Ham</author>
  </authors>
  <commentList>
    <comment ref="E11" authorId="0">
      <text>
        <r>
          <rPr>
            <b/>
            <sz val="9"/>
            <rFont val="Verdana"/>
            <family val="0"/>
          </rPr>
          <t>Tom Ham:</t>
        </r>
        <r>
          <rPr>
            <sz val="9"/>
            <rFont val="Verdana"/>
            <family val="0"/>
          </rPr>
          <t xml:space="preserve">
the increase is due to short Elite reopen in December.</t>
        </r>
      </text>
    </comment>
  </commentList>
</comments>
</file>

<file path=xl/sharedStrings.xml><?xml version="1.0" encoding="utf-8"?>
<sst xmlns="http://schemas.openxmlformats.org/spreadsheetml/2006/main" count="123" uniqueCount="98">
  <si>
    <t>DVD 2/15</t>
  </si>
  <si>
    <t>DVD 3/4</t>
  </si>
  <si>
    <t>commish amt / unit</t>
  </si>
  <si>
    <t>Affiliate commission payment analysis</t>
  </si>
  <si>
    <t>Stomper</t>
  </si>
  <si>
    <t>Smarts</t>
  </si>
  <si>
    <t>F5</t>
  </si>
  <si>
    <t>Total for Jan 28</t>
  </si>
  <si>
    <t>Total for Dec 28</t>
  </si>
  <si>
    <t>December 28</t>
  </si>
  <si>
    <t>January 28</t>
  </si>
  <si>
    <t>Affiliate Payment Date</t>
  </si>
  <si>
    <t>February 28</t>
  </si>
  <si>
    <t>Total for Feb 28</t>
  </si>
  <si>
    <t xml:space="preserve"> Source: IS</t>
  </si>
  <si>
    <t xml:space="preserve"> Total for June 28</t>
  </si>
  <si>
    <t>July 28 payment date</t>
  </si>
  <si>
    <t>August 28 payment date</t>
  </si>
  <si>
    <t>F5 Rebill June</t>
  </si>
  <si>
    <t>Stomper June</t>
  </si>
  <si>
    <t>SMARTS June</t>
  </si>
  <si>
    <t>TNE June</t>
  </si>
  <si>
    <t>DVD June</t>
  </si>
  <si>
    <t>F5 Rebill July</t>
  </si>
  <si>
    <t>Stomper July</t>
  </si>
  <si>
    <t>SMARTS July</t>
  </si>
  <si>
    <t>TNE July</t>
  </si>
  <si>
    <t>DVD July</t>
  </si>
  <si>
    <t>SUBTOTAL OUTSTANDING COMMISSIONS @ 8/19:</t>
  </si>
  <si>
    <t>from "Aff Ledger Summary for June.xls"</t>
  </si>
  <si>
    <t xml:space="preserve"> from "Aff Ledger Summary for July.xls"</t>
  </si>
  <si>
    <t>Total for Mar 28</t>
  </si>
  <si>
    <t>Stomper Nov</t>
  </si>
  <si>
    <t>SMARTS Nov</t>
  </si>
  <si>
    <t>FormulaFIVE - initial</t>
  </si>
  <si>
    <t>FormulaFIVE - first rebill</t>
  </si>
  <si>
    <t>Billing/ collection</t>
  </si>
  <si>
    <t>Dbrooks</t>
  </si>
  <si>
    <t>Dbroook</t>
  </si>
  <si>
    <t>Dbrooks</t>
  </si>
  <si>
    <t>Dbrooks</t>
  </si>
  <si>
    <t>Human Source</t>
  </si>
  <si>
    <t>System Source</t>
  </si>
  <si>
    <t>Tron</t>
  </si>
  <si>
    <t>IS</t>
  </si>
  <si>
    <t>Tham</t>
  </si>
  <si>
    <t>TOTAL OUTSTANDING COMMISSIONS @ 6/15:</t>
  </si>
  <si>
    <t>Source: IS</t>
  </si>
  <si>
    <t>December (TNE/DVD)</t>
  </si>
  <si>
    <t>paid 4-1</t>
  </si>
  <si>
    <t>Less Individual Payments: Kern ("Kern Analysis")</t>
  </si>
  <si>
    <t xml:space="preserve">Bredel, et al ("Urgent Affiliate Payments" ) </t>
  </si>
  <si>
    <t>(+ Kyte)</t>
  </si>
  <si>
    <t>from "Aff Ledger Summary for April.xls"</t>
  </si>
  <si>
    <t>from "Aff Ledger Summary for March 2009.xls"</t>
  </si>
  <si>
    <t>F5 Rebill May</t>
  </si>
  <si>
    <t>Stomper May</t>
  </si>
  <si>
    <t>SMARTS May</t>
  </si>
  <si>
    <t>TNE May</t>
  </si>
  <si>
    <t>DVD May</t>
  </si>
  <si>
    <t>from "Aff Ledger Summary for May.xls"</t>
  </si>
  <si>
    <t>June 28 payment date</t>
  </si>
  <si>
    <t>Total for June 28</t>
  </si>
  <si>
    <t>May 28 payment date</t>
  </si>
  <si>
    <t>April 28 payment date</t>
  </si>
  <si>
    <t>March 28 payment date</t>
  </si>
  <si>
    <t>SMARTS March</t>
  </si>
  <si>
    <t>TNE March</t>
  </si>
  <si>
    <t>DVD March</t>
  </si>
  <si>
    <t>Stomper March</t>
  </si>
  <si>
    <t>F5 Rebill March</t>
  </si>
  <si>
    <t>F5 Rebill April</t>
  </si>
  <si>
    <t>Stomper April</t>
  </si>
  <si>
    <t>SMARTS April</t>
  </si>
  <si>
    <t>TNE April</t>
  </si>
  <si>
    <t>DVD April</t>
  </si>
  <si>
    <t>F5 Payment 4-6</t>
  </si>
  <si>
    <t>Total for Apr 28</t>
  </si>
  <si>
    <t>Total for May 28</t>
  </si>
  <si>
    <t>SMARTS Dec</t>
  </si>
  <si>
    <t>Stomper Dec</t>
  </si>
  <si>
    <t>Stomper Jan</t>
  </si>
  <si>
    <t>SMARTS Jan</t>
  </si>
  <si>
    <t>Stomper Feb</t>
  </si>
  <si>
    <t>SMARTS Feb</t>
  </si>
  <si>
    <t>*proj</t>
  </si>
  <si>
    <t>TNE commish</t>
  </si>
  <si>
    <t>DVD commish</t>
  </si>
  <si>
    <t># billed</t>
  </si>
  <si>
    <t>total due</t>
  </si>
  <si>
    <t>TNE 1/15</t>
  </si>
  <si>
    <t>TNE 2/4</t>
  </si>
  <si>
    <t>TNE 2/15</t>
  </si>
  <si>
    <t>TNE 3/4</t>
  </si>
  <si>
    <t>Total Commission Due</t>
  </si>
  <si>
    <t>DVD 1/15</t>
  </si>
  <si>
    <t>aff credit @ 78%</t>
  </si>
  <si>
    <t>DVD 2/4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</si>
</sst>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trike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sz val="12"/>
      <name val="Verdana"/>
      <family val="0"/>
    </font>
    <font>
      <b/>
      <sz val="14"/>
      <name val="Verdana"/>
      <family val="0"/>
    </font>
    <font>
      <strike/>
      <sz val="10"/>
      <color indexed="10"/>
      <name val="Verdana"/>
      <family val="0"/>
    </font>
    <font>
      <sz val="10"/>
      <color indexed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 wrapText="1"/>
    </xf>
    <xf numFmtId="44" fontId="0" fillId="0" borderId="10" xfId="44" applyFont="1" applyBorder="1" applyAlignment="1">
      <alignment/>
    </xf>
    <xf numFmtId="44" fontId="1" fillId="0" borderId="10" xfId="44" applyFont="1" applyBorder="1" applyAlignment="1">
      <alignment wrapText="1"/>
    </xf>
    <xf numFmtId="0" fontId="5" fillId="0" borderId="0" xfId="0" applyFont="1" applyAlignment="1">
      <alignment/>
    </xf>
    <xf numFmtId="44" fontId="1" fillId="0" borderId="0" xfId="44" applyFont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wrapText="1"/>
    </xf>
    <xf numFmtId="44" fontId="0" fillId="0" borderId="0" xfId="44" applyFont="1" applyBorder="1" applyAlignment="1">
      <alignment/>
    </xf>
    <xf numFmtId="0" fontId="0" fillId="0" borderId="0" xfId="0" applyFont="1" applyAlignment="1">
      <alignment wrapText="1"/>
    </xf>
    <xf numFmtId="44" fontId="0" fillId="0" borderId="0" xfId="44" applyFont="1" applyAlignment="1">
      <alignment wrapText="1"/>
    </xf>
    <xf numFmtId="44" fontId="0" fillId="0" borderId="10" xfId="44" applyFont="1" applyBorder="1" applyAlignment="1">
      <alignment wrapText="1"/>
    </xf>
    <xf numFmtId="44" fontId="1" fillId="0" borderId="11" xfId="44" applyFont="1" applyBorder="1" applyAlignment="1">
      <alignment/>
    </xf>
    <xf numFmtId="44" fontId="1" fillId="0" borderId="0" xfId="44" applyFont="1" applyBorder="1" applyAlignment="1">
      <alignment wrapText="1"/>
    </xf>
    <xf numFmtId="44" fontId="0" fillId="0" borderId="0" xfId="44" applyFont="1" applyBorder="1" applyAlignment="1">
      <alignment wrapText="1"/>
    </xf>
    <xf numFmtId="44" fontId="1" fillId="0" borderId="0" xfId="44" applyFont="1" applyBorder="1" applyAlignment="1">
      <alignment/>
    </xf>
    <xf numFmtId="44" fontId="1" fillId="0" borderId="0" xfId="44" applyFont="1" applyBorder="1" applyAlignment="1">
      <alignment/>
    </xf>
    <xf numFmtId="0" fontId="8" fillId="0" borderId="0" xfId="0" applyFont="1" applyAlignment="1">
      <alignment/>
    </xf>
    <xf numFmtId="44" fontId="8" fillId="0" borderId="0" xfId="44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4" fontId="11" fillId="0" borderId="0" xfId="44" applyFont="1" applyAlignment="1">
      <alignment/>
    </xf>
    <xf numFmtId="44" fontId="11" fillId="0" borderId="0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Border="1" applyAlignment="1">
      <alignment/>
    </xf>
    <xf numFmtId="44" fontId="12" fillId="0" borderId="0" xfId="44" applyFont="1" applyAlignment="1">
      <alignment/>
    </xf>
    <xf numFmtId="44" fontId="5" fillId="0" borderId="0" xfId="44" applyFont="1" applyAlignment="1">
      <alignment/>
    </xf>
    <xf numFmtId="44" fontId="13" fillId="0" borderId="0" xfId="44" applyFont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44" fontId="0" fillId="33" borderId="10" xfId="44" applyFont="1" applyFill="1" applyBorder="1" applyAlignment="1">
      <alignment/>
    </xf>
    <xf numFmtId="44" fontId="0" fillId="0" borderId="0" xfId="44" applyFont="1" applyFill="1" applyAlignment="1">
      <alignment wrapText="1"/>
    </xf>
    <xf numFmtId="0" fontId="14" fillId="0" borderId="0" xfId="0" applyFont="1" applyAlignment="1">
      <alignment wrapText="1"/>
    </xf>
    <xf numFmtId="44" fontId="14" fillId="0" borderId="0" xfId="44" applyFont="1" applyAlignment="1">
      <alignment/>
    </xf>
    <xf numFmtId="44" fontId="15" fillId="0" borderId="0" xfId="44" applyFont="1" applyAlignment="1">
      <alignment/>
    </xf>
    <xf numFmtId="44" fontId="15" fillId="0" borderId="10" xfId="44" applyFont="1" applyBorder="1" applyAlignment="1">
      <alignment/>
    </xf>
    <xf numFmtId="44" fontId="0" fillId="0" borderId="0" xfId="0" applyNumberFormat="1" applyAlignment="1">
      <alignment/>
    </xf>
    <xf numFmtId="44" fontId="1" fillId="0" borderId="11" xfId="0" applyNumberFormat="1" applyFont="1" applyBorder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49</xdr:row>
      <xdr:rowOff>85725</xdr:rowOff>
    </xdr:from>
    <xdr:to>
      <xdr:col>2</xdr:col>
      <xdr:colOff>504825</xdr:colOff>
      <xdr:row>53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762125" y="8715375"/>
          <a:ext cx="152400" cy="676275"/>
        </a:xfrm>
        <a:prstGeom prst="rightBrac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390525</xdr:colOff>
      <xdr:row>41</xdr:row>
      <xdr:rowOff>85725</xdr:rowOff>
    </xdr:from>
    <xdr:to>
      <xdr:col>2</xdr:col>
      <xdr:colOff>542925</xdr:colOff>
      <xdr:row>45</xdr:row>
      <xdr:rowOff>114300</xdr:rowOff>
    </xdr:to>
    <xdr:sp>
      <xdr:nvSpPr>
        <xdr:cNvPr id="2" name="Right Brace 2"/>
        <xdr:cNvSpPr>
          <a:spLocks/>
        </xdr:cNvSpPr>
      </xdr:nvSpPr>
      <xdr:spPr>
        <a:xfrm>
          <a:off x="1800225" y="7400925"/>
          <a:ext cx="152400" cy="676275"/>
        </a:xfrm>
        <a:prstGeom prst="rightBrac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352425</xdr:colOff>
      <xdr:row>57</xdr:row>
      <xdr:rowOff>85725</xdr:rowOff>
    </xdr:from>
    <xdr:to>
      <xdr:col>2</xdr:col>
      <xdr:colOff>504825</xdr:colOff>
      <xdr:row>61</xdr:row>
      <xdr:rowOff>114300</xdr:rowOff>
    </xdr:to>
    <xdr:sp>
      <xdr:nvSpPr>
        <xdr:cNvPr id="3" name="Right Brace 3"/>
        <xdr:cNvSpPr>
          <a:spLocks/>
        </xdr:cNvSpPr>
      </xdr:nvSpPr>
      <xdr:spPr>
        <a:xfrm>
          <a:off x="1762125" y="10029825"/>
          <a:ext cx="152400" cy="676275"/>
        </a:xfrm>
        <a:prstGeom prst="rightBrac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352425</xdr:colOff>
      <xdr:row>65</xdr:row>
      <xdr:rowOff>85725</xdr:rowOff>
    </xdr:from>
    <xdr:to>
      <xdr:col>2</xdr:col>
      <xdr:colOff>504825</xdr:colOff>
      <xdr:row>69</xdr:row>
      <xdr:rowOff>114300</xdr:rowOff>
    </xdr:to>
    <xdr:sp>
      <xdr:nvSpPr>
        <xdr:cNvPr id="4" name="Right Brace 4"/>
        <xdr:cNvSpPr>
          <a:spLocks/>
        </xdr:cNvSpPr>
      </xdr:nvSpPr>
      <xdr:spPr>
        <a:xfrm>
          <a:off x="1762125" y="11344275"/>
          <a:ext cx="152400" cy="676275"/>
        </a:xfrm>
        <a:prstGeom prst="rightBrac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150" zoomScaleNormal="150" zoomScalePageLayoutView="0" workbookViewId="0" topLeftCell="A1">
      <selection activeCell="A7" sqref="A7"/>
    </sheetView>
  </sheetViews>
  <sheetFormatPr defaultColWidth="11.00390625" defaultRowHeight="12.75"/>
  <cols>
    <col min="1" max="1" width="8.125" style="0" customWidth="1"/>
    <col min="2" max="2" width="10.375" style="0" customWidth="1"/>
    <col min="3" max="3" width="12.50390625" style="3" customWidth="1"/>
    <col min="4" max="4" width="11.375" style="3" customWidth="1"/>
    <col min="5" max="5" width="12.50390625" style="3" customWidth="1"/>
    <col min="6" max="6" width="11.00390625" style="3" customWidth="1"/>
    <col min="7" max="7" width="12.25390625" style="3" customWidth="1"/>
    <col min="8" max="8" width="21.375" style="3" customWidth="1"/>
    <col min="9" max="9" width="11.00390625" style="3" customWidth="1"/>
    <col min="10" max="10" width="7.375" style="3" customWidth="1"/>
    <col min="11" max="12" width="8.75390625" style="0" customWidth="1"/>
    <col min="13" max="14" width="10.75390625" style="3" customWidth="1"/>
  </cols>
  <sheetData>
    <row r="1" ht="12.75">
      <c r="G1" s="12"/>
    </row>
    <row r="2" ht="15">
      <c r="B2" s="7" t="s">
        <v>3</v>
      </c>
    </row>
    <row r="3" spans="8:10" ht="12.75">
      <c r="H3" s="5"/>
      <c r="I3" s="12"/>
      <c r="J3" s="12"/>
    </row>
    <row r="4" spans="1:14" ht="38.25">
      <c r="A4" s="11" t="s">
        <v>11</v>
      </c>
      <c r="B4" s="1" t="s">
        <v>36</v>
      </c>
      <c r="C4" s="4" t="s">
        <v>86</v>
      </c>
      <c r="D4" s="4" t="s">
        <v>87</v>
      </c>
      <c r="E4" s="4" t="s">
        <v>4</v>
      </c>
      <c r="F4" s="4" t="s">
        <v>5</v>
      </c>
      <c r="G4" s="4" t="s">
        <v>6</v>
      </c>
      <c r="H4" s="6" t="s">
        <v>94</v>
      </c>
      <c r="I4" s="17" t="s">
        <v>41</v>
      </c>
      <c r="J4" s="17" t="s">
        <v>42</v>
      </c>
      <c r="K4" s="1" t="s">
        <v>88</v>
      </c>
      <c r="L4" s="1" t="s">
        <v>96</v>
      </c>
      <c r="M4" s="4" t="s">
        <v>2</v>
      </c>
      <c r="N4" s="4" t="s">
        <v>89</v>
      </c>
    </row>
    <row r="5" spans="2:14" ht="12.75">
      <c r="B5" s="1"/>
      <c r="C5" s="4"/>
      <c r="D5" s="4"/>
      <c r="E5" s="4"/>
      <c r="F5" s="4"/>
      <c r="G5" s="4"/>
      <c r="H5" s="6"/>
      <c r="I5" s="17"/>
      <c r="J5" s="17"/>
      <c r="K5" s="1"/>
      <c r="L5" s="1"/>
      <c r="M5" s="4"/>
      <c r="N5" s="4"/>
    </row>
    <row r="6" spans="2:14" ht="25.5">
      <c r="B6" s="13" t="s">
        <v>32</v>
      </c>
      <c r="C6" s="4"/>
      <c r="D6" s="4"/>
      <c r="E6" s="37">
        <f>37359.18-884.4-2578.2</f>
        <v>33896.58</v>
      </c>
      <c r="F6" s="4"/>
      <c r="G6" s="4"/>
      <c r="H6" s="15">
        <f>E6</f>
        <v>33896.58</v>
      </c>
      <c r="I6" s="18" t="s">
        <v>37</v>
      </c>
      <c r="J6" s="18"/>
      <c r="K6" s="1"/>
      <c r="L6" s="1"/>
      <c r="M6" s="4"/>
      <c r="N6" s="4"/>
    </row>
    <row r="7" spans="2:14" ht="25.5">
      <c r="B7" s="13" t="s">
        <v>33</v>
      </c>
      <c r="C7" s="4"/>
      <c r="D7" s="4"/>
      <c r="F7" s="14">
        <v>7174.86</v>
      </c>
      <c r="G7" s="14"/>
      <c r="H7" s="15">
        <f>F7</f>
        <v>7174.86</v>
      </c>
      <c r="I7" s="18" t="s">
        <v>38</v>
      </c>
      <c r="J7" s="18"/>
      <c r="K7" s="1"/>
      <c r="L7" s="1"/>
      <c r="M7" s="4"/>
      <c r="N7" s="4"/>
    </row>
    <row r="8" spans="2:14" ht="9.75" customHeight="1">
      <c r="B8" s="1"/>
      <c r="C8" s="4"/>
      <c r="D8" s="4"/>
      <c r="E8" s="4"/>
      <c r="F8" s="4"/>
      <c r="G8" s="4"/>
      <c r="H8" s="6"/>
      <c r="I8" s="17"/>
      <c r="J8" s="17"/>
      <c r="K8" s="1"/>
      <c r="L8" s="1"/>
      <c r="M8" s="4"/>
      <c r="N8" s="4"/>
    </row>
    <row r="9" spans="1:14" ht="13.5" thickBot="1">
      <c r="A9" s="9" t="s">
        <v>9</v>
      </c>
      <c r="B9" s="1"/>
      <c r="C9" s="4"/>
      <c r="D9" s="4"/>
      <c r="E9" s="4"/>
      <c r="F9" s="8" t="s">
        <v>8</v>
      </c>
      <c r="G9" s="4"/>
      <c r="H9" s="16">
        <f>SUM(H6:H8)</f>
        <v>41071.44</v>
      </c>
      <c r="I9" s="19"/>
      <c r="J9" s="19"/>
      <c r="K9" s="1"/>
      <c r="L9" s="1"/>
      <c r="M9" s="4"/>
      <c r="N9" s="4"/>
    </row>
    <row r="10" spans="1:14" ht="13.5" thickTop="1">
      <c r="A10" s="9"/>
      <c r="B10" s="1"/>
      <c r="C10" s="4"/>
      <c r="D10" s="4"/>
      <c r="E10" s="4"/>
      <c r="F10" s="8"/>
      <c r="G10" s="4"/>
      <c r="H10" s="5"/>
      <c r="I10" s="12"/>
      <c r="J10" s="12"/>
      <c r="K10" s="1"/>
      <c r="L10" s="1"/>
      <c r="M10" s="4"/>
      <c r="N10" s="4"/>
    </row>
    <row r="11" spans="1:14" ht="25.5">
      <c r="A11" s="9"/>
      <c r="B11" s="13" t="s">
        <v>80</v>
      </c>
      <c r="C11" s="4"/>
      <c r="D11" s="4"/>
      <c r="E11" s="37">
        <f>39524.78-884.4-1406.9</f>
        <v>37233.479999999996</v>
      </c>
      <c r="F11" s="8"/>
      <c r="G11" s="4"/>
      <c r="H11" s="5">
        <f>E11</f>
        <v>37233.479999999996</v>
      </c>
      <c r="I11" s="12" t="s">
        <v>39</v>
      </c>
      <c r="J11" s="12"/>
      <c r="K11" s="1"/>
      <c r="L11" s="1"/>
      <c r="M11" s="4"/>
      <c r="N11" s="4"/>
    </row>
    <row r="12" spans="2:10" ht="12.75">
      <c r="B12" t="s">
        <v>79</v>
      </c>
      <c r="F12" s="3">
        <v>3931.69</v>
      </c>
      <c r="H12" s="5">
        <f>F12</f>
        <v>3931.69</v>
      </c>
      <c r="I12" s="12" t="s">
        <v>39</v>
      </c>
      <c r="J12" s="12"/>
    </row>
    <row r="13" spans="2:12" ht="25.5">
      <c r="B13" s="38" t="s">
        <v>48</v>
      </c>
      <c r="C13" s="39">
        <v>60129.82</v>
      </c>
      <c r="D13" s="40"/>
      <c r="E13" s="40"/>
      <c r="F13" s="40"/>
      <c r="G13" s="40"/>
      <c r="H13" s="41" t="s">
        <v>49</v>
      </c>
      <c r="I13" s="12"/>
      <c r="J13" s="12" t="s">
        <v>43</v>
      </c>
      <c r="L13" s="2"/>
    </row>
    <row r="14" spans="8:12" ht="6.75" customHeight="1">
      <c r="H14" s="5"/>
      <c r="I14" s="12"/>
      <c r="J14" s="12"/>
      <c r="L14" s="2"/>
    </row>
    <row r="15" spans="1:12" ht="13.5" thickBot="1">
      <c r="A15" s="10" t="s">
        <v>10</v>
      </c>
      <c r="F15" s="8" t="s">
        <v>7</v>
      </c>
      <c r="H15" s="16">
        <f>SUM(H11:H14)</f>
        <v>41165.17</v>
      </c>
      <c r="I15" s="19"/>
      <c r="J15" s="19"/>
      <c r="L15" s="2"/>
    </row>
    <row r="16" spans="8:12" ht="13.5" thickTop="1">
      <c r="H16" s="5"/>
      <c r="I16" s="12"/>
      <c r="J16" s="12"/>
      <c r="L16" s="2"/>
    </row>
    <row r="17" spans="2:12" ht="12.75">
      <c r="B17" t="s">
        <v>81</v>
      </c>
      <c r="E17" s="3">
        <v>32320.42</v>
      </c>
      <c r="H17" s="5">
        <f>E17</f>
        <v>32320.42</v>
      </c>
      <c r="I17" s="12" t="s">
        <v>40</v>
      </c>
      <c r="J17" s="12"/>
      <c r="L17" s="2"/>
    </row>
    <row r="18" spans="2:12" ht="12.75">
      <c r="B18" t="s">
        <v>82</v>
      </c>
      <c r="F18" s="3">
        <v>5538.93</v>
      </c>
      <c r="H18" s="5">
        <f>F18</f>
        <v>5538.93</v>
      </c>
      <c r="I18" s="12" t="s">
        <v>40</v>
      </c>
      <c r="J18" s="12"/>
      <c r="L18" s="2"/>
    </row>
    <row r="19" spans="2:14" ht="12.75">
      <c r="B19" s="34" t="s">
        <v>90</v>
      </c>
      <c r="C19" s="35">
        <f>N19</f>
        <v>22419.696</v>
      </c>
      <c r="D19" s="35"/>
      <c r="E19" s="35"/>
      <c r="F19" s="35"/>
      <c r="G19" s="35"/>
      <c r="H19" s="36">
        <f>N19</f>
        <v>22419.696</v>
      </c>
      <c r="I19" s="12" t="s">
        <v>85</v>
      </c>
      <c r="J19" s="12" t="s">
        <v>44</v>
      </c>
      <c r="K19">
        <v>2480</v>
      </c>
      <c r="L19" s="2">
        <f>0.78*K19</f>
        <v>1934.4</v>
      </c>
      <c r="M19" s="3">
        <v>11.59</v>
      </c>
      <c r="N19" s="3">
        <f>L19*M19</f>
        <v>22419.696</v>
      </c>
    </row>
    <row r="20" spans="2:14" ht="12.75">
      <c r="B20" s="34" t="s">
        <v>91</v>
      </c>
      <c r="C20" s="35">
        <f>N20</f>
        <v>13560.3</v>
      </c>
      <c r="D20" s="35"/>
      <c r="E20" s="35"/>
      <c r="F20" s="35"/>
      <c r="G20" s="35"/>
      <c r="H20" s="36">
        <f>N20</f>
        <v>13560.3</v>
      </c>
      <c r="I20" s="12" t="s">
        <v>85</v>
      </c>
      <c r="J20" s="12" t="s">
        <v>44</v>
      </c>
      <c r="K20">
        <v>1500</v>
      </c>
      <c r="L20" s="2">
        <f>0.78*K20</f>
        <v>1170</v>
      </c>
      <c r="M20" s="3">
        <v>11.59</v>
      </c>
      <c r="N20" s="3">
        <f>L20*M20</f>
        <v>13560.3</v>
      </c>
    </row>
    <row r="21" spans="2:14" ht="12.75">
      <c r="B21" s="34" t="s">
        <v>95</v>
      </c>
      <c r="C21" s="35"/>
      <c r="D21" s="35">
        <f>N21</f>
        <v>8326.5</v>
      </c>
      <c r="E21" s="35"/>
      <c r="F21" s="35"/>
      <c r="G21" s="35"/>
      <c r="H21" s="36">
        <f>N21</f>
        <v>8326.5</v>
      </c>
      <c r="I21" s="12" t="s">
        <v>85</v>
      </c>
      <c r="J21" s="12" t="s">
        <v>44</v>
      </c>
      <c r="K21">
        <v>1525</v>
      </c>
      <c r="L21" s="2">
        <f>0.78*K21</f>
        <v>1189.5</v>
      </c>
      <c r="M21" s="3">
        <v>7</v>
      </c>
      <c r="N21" s="3">
        <f>L21*M21</f>
        <v>8326.5</v>
      </c>
    </row>
    <row r="22" spans="2:14" ht="12.75">
      <c r="B22" s="34" t="s">
        <v>97</v>
      </c>
      <c r="C22" s="35"/>
      <c r="D22" s="35">
        <f>N22</f>
        <v>5187</v>
      </c>
      <c r="E22" s="35"/>
      <c r="F22" s="35"/>
      <c r="G22" s="35"/>
      <c r="H22" s="36">
        <f>N22</f>
        <v>5187</v>
      </c>
      <c r="I22" s="12" t="s">
        <v>85</v>
      </c>
      <c r="J22" s="12" t="s">
        <v>44</v>
      </c>
      <c r="K22">
        <v>950</v>
      </c>
      <c r="L22" s="2">
        <f>0.78*K22</f>
        <v>741</v>
      </c>
      <c r="M22" s="3">
        <v>7</v>
      </c>
      <c r="N22" s="3">
        <f>L22*M22</f>
        <v>5187</v>
      </c>
    </row>
    <row r="23" spans="8:12" ht="6.75" customHeight="1">
      <c r="H23" s="5"/>
      <c r="I23" s="12"/>
      <c r="J23" s="12"/>
      <c r="L23" s="2"/>
    </row>
    <row r="24" spans="1:12" ht="13.5" thickBot="1">
      <c r="A24" s="10" t="s">
        <v>12</v>
      </c>
      <c r="F24" s="8" t="s">
        <v>13</v>
      </c>
      <c r="H24" s="16">
        <f>SUM(H17:H23)</f>
        <v>87352.846</v>
      </c>
      <c r="I24" s="19"/>
      <c r="J24" s="19"/>
      <c r="L24" s="2"/>
    </row>
    <row r="25" spans="8:12" ht="13.5" thickTop="1">
      <c r="H25" s="5"/>
      <c r="I25" s="12"/>
      <c r="J25" s="12"/>
      <c r="L25" s="2"/>
    </row>
    <row r="26" spans="2:12" ht="12.75">
      <c r="B26" t="s">
        <v>34</v>
      </c>
      <c r="G26" s="3">
        <v>80880.9</v>
      </c>
      <c r="H26" s="5">
        <f>G26</f>
        <v>80880.9</v>
      </c>
      <c r="I26" s="12" t="s">
        <v>45</v>
      </c>
      <c r="J26" s="12" t="s">
        <v>44</v>
      </c>
      <c r="L26" s="2"/>
    </row>
    <row r="27" spans="2:12" ht="12.75">
      <c r="B27" t="s">
        <v>35</v>
      </c>
      <c r="G27" s="3">
        <v>23878.47</v>
      </c>
      <c r="H27" s="12">
        <f>G27</f>
        <v>23878.47</v>
      </c>
      <c r="I27" s="12" t="s">
        <v>45</v>
      </c>
      <c r="J27" s="12" t="s">
        <v>44</v>
      </c>
      <c r="L27" s="2"/>
    </row>
    <row r="28" spans="3:12" ht="12.75">
      <c r="C28" s="25" t="s">
        <v>76</v>
      </c>
      <c r="H28" s="26">
        <f>-58278.66</f>
        <v>-58278.66</v>
      </c>
      <c r="I28" s="12"/>
      <c r="J28" s="12"/>
      <c r="L28" s="2"/>
    </row>
    <row r="29" spans="2:12" ht="12.75">
      <c r="B29" t="s">
        <v>83</v>
      </c>
      <c r="E29" s="3">
        <v>30250.49</v>
      </c>
      <c r="H29" s="12">
        <f>E29</f>
        <v>30250.49</v>
      </c>
      <c r="I29" s="12" t="s">
        <v>40</v>
      </c>
      <c r="J29" s="12"/>
      <c r="L29" s="2"/>
    </row>
    <row r="30" spans="2:12" ht="12.75">
      <c r="B30" t="s">
        <v>84</v>
      </c>
      <c r="F30" s="3">
        <v>4238.7</v>
      </c>
      <c r="H30" s="5">
        <f>F30</f>
        <v>4238.7</v>
      </c>
      <c r="I30" s="12" t="s">
        <v>40</v>
      </c>
      <c r="J30" s="12"/>
      <c r="L30" s="2"/>
    </row>
    <row r="31" spans="2:14" ht="12.75">
      <c r="B31" s="34" t="s">
        <v>92</v>
      </c>
      <c r="C31" s="35">
        <f>N31</f>
        <v>16633.968</v>
      </c>
      <c r="D31" s="35"/>
      <c r="E31" s="35"/>
      <c r="F31" s="35"/>
      <c r="G31" s="35"/>
      <c r="H31" s="36">
        <f>N31</f>
        <v>16633.968</v>
      </c>
      <c r="I31" s="12" t="s">
        <v>85</v>
      </c>
      <c r="J31" s="12" t="s">
        <v>44</v>
      </c>
      <c r="K31">
        <v>1840</v>
      </c>
      <c r="L31" s="2">
        <f>0.78*K31</f>
        <v>1435.2</v>
      </c>
      <c r="M31" s="3">
        <v>11.59</v>
      </c>
      <c r="N31" s="3">
        <f>L31*M31</f>
        <v>16633.968</v>
      </c>
    </row>
    <row r="32" spans="2:14" ht="12.75">
      <c r="B32" s="34" t="s">
        <v>93</v>
      </c>
      <c r="C32" s="35">
        <f>N32</f>
        <v>10161.1848</v>
      </c>
      <c r="D32" s="35"/>
      <c r="E32" s="35"/>
      <c r="F32" s="35"/>
      <c r="G32" s="35"/>
      <c r="H32" s="36">
        <f>N32</f>
        <v>10161.1848</v>
      </c>
      <c r="I32" s="12" t="s">
        <v>85</v>
      </c>
      <c r="J32" s="12" t="s">
        <v>44</v>
      </c>
      <c r="K32">
        <v>1124</v>
      </c>
      <c r="L32" s="2">
        <f>0.78*K32</f>
        <v>876.72</v>
      </c>
      <c r="M32" s="3">
        <v>11.59</v>
      </c>
      <c r="N32" s="3">
        <f>L32*M32</f>
        <v>10161.1848</v>
      </c>
    </row>
    <row r="33" spans="2:14" ht="12.75">
      <c r="B33" s="34" t="s">
        <v>0</v>
      </c>
      <c r="C33" s="35"/>
      <c r="D33" s="35">
        <f>N33</f>
        <v>6197.1</v>
      </c>
      <c r="E33" s="35"/>
      <c r="F33" s="35"/>
      <c r="G33" s="35"/>
      <c r="H33" s="36">
        <f>N33</f>
        <v>6197.1</v>
      </c>
      <c r="I33" s="12" t="s">
        <v>85</v>
      </c>
      <c r="J33" s="12" t="s">
        <v>44</v>
      </c>
      <c r="K33">
        <v>1135</v>
      </c>
      <c r="L33" s="2">
        <f>0.78*K33</f>
        <v>885.3000000000001</v>
      </c>
      <c r="M33" s="3">
        <v>7</v>
      </c>
      <c r="N33" s="3">
        <f>L33*M33</f>
        <v>6197.1</v>
      </c>
    </row>
    <row r="34" spans="2:14" ht="12.75">
      <c r="B34" s="34" t="s">
        <v>1</v>
      </c>
      <c r="C34" s="35"/>
      <c r="D34" s="35">
        <f>N34</f>
        <v>3712.7999999999997</v>
      </c>
      <c r="E34" s="35"/>
      <c r="F34" s="35"/>
      <c r="G34" s="35"/>
      <c r="H34" s="36">
        <f>N34</f>
        <v>3712.7999999999997</v>
      </c>
      <c r="I34" s="12" t="s">
        <v>85</v>
      </c>
      <c r="J34" s="12" t="s">
        <v>44</v>
      </c>
      <c r="K34">
        <v>680</v>
      </c>
      <c r="L34" s="2">
        <f>0.78*K34</f>
        <v>530.4</v>
      </c>
      <c r="M34" s="3">
        <v>7</v>
      </c>
      <c r="N34" s="3">
        <f>L34*M34</f>
        <v>3712.7999999999997</v>
      </c>
    </row>
    <row r="35" spans="8:12" ht="9" customHeight="1">
      <c r="H35" s="5"/>
      <c r="I35" s="12"/>
      <c r="J35" s="12"/>
      <c r="L35" s="2"/>
    </row>
    <row r="36" spans="1:12" ht="13.5" thickBot="1">
      <c r="A36" s="10" t="s">
        <v>65</v>
      </c>
      <c r="F36" s="8" t="s">
        <v>31</v>
      </c>
      <c r="H36" s="16">
        <f>SUM(H26:H35)</f>
        <v>117674.9528</v>
      </c>
      <c r="I36" s="19"/>
      <c r="J36" s="19"/>
      <c r="L36" s="2"/>
    </row>
    <row r="37" spans="8:10" ht="13.5" thickTop="1">
      <c r="H37" s="5"/>
      <c r="I37" s="12"/>
      <c r="J37" s="12"/>
    </row>
    <row r="38" spans="9:10" ht="12.75">
      <c r="I38" s="20"/>
      <c r="J38" s="20"/>
    </row>
    <row r="39" ht="6.75" customHeight="1"/>
    <row r="40" ht="15">
      <c r="A40" s="7"/>
    </row>
    <row r="41" ht="3.75" customHeight="1"/>
    <row r="42" spans="1:8" ht="12.75">
      <c r="A42" s="21"/>
      <c r="B42" s="23" t="s">
        <v>70</v>
      </c>
      <c r="C42" s="22"/>
      <c r="D42" s="22"/>
      <c r="E42" s="22"/>
      <c r="F42" s="22"/>
      <c r="G42" s="22"/>
      <c r="H42" s="27"/>
    </row>
    <row r="43" spans="1:8" ht="12.75">
      <c r="A43" s="21"/>
      <c r="B43" s="23" t="s">
        <v>69</v>
      </c>
      <c r="C43" s="22"/>
      <c r="D43" s="22"/>
      <c r="E43" s="22"/>
      <c r="F43" s="22"/>
      <c r="G43" s="22"/>
      <c r="H43" s="27"/>
    </row>
    <row r="44" spans="2:8" ht="12.75">
      <c r="B44" t="s">
        <v>66</v>
      </c>
      <c r="D44" s="3" t="s">
        <v>54</v>
      </c>
      <c r="H44" s="30">
        <v>79611.74999999977</v>
      </c>
    </row>
    <row r="45" spans="1:8" ht="12.75">
      <c r="A45" s="28"/>
      <c r="B45" s="28" t="s">
        <v>67</v>
      </c>
      <c r="C45" s="29"/>
      <c r="D45" s="29"/>
      <c r="E45" s="29" t="s">
        <v>47</v>
      </c>
      <c r="H45" s="27"/>
    </row>
    <row r="46" spans="1:8" ht="12.75">
      <c r="A46" s="28"/>
      <c r="B46" s="28" t="s">
        <v>68</v>
      </c>
      <c r="C46" s="29"/>
      <c r="D46" s="29"/>
      <c r="E46" s="29"/>
      <c r="H46" s="27"/>
    </row>
    <row r="47" spans="1:8" ht="12.75">
      <c r="A47" s="28"/>
      <c r="B47" s="28"/>
      <c r="C47" s="29"/>
      <c r="D47" s="29"/>
      <c r="E47" s="29"/>
      <c r="H47" s="27"/>
    </row>
    <row r="48" spans="1:8" ht="13.5" thickBot="1">
      <c r="A48" s="24" t="s">
        <v>64</v>
      </c>
      <c r="F48" s="8" t="s">
        <v>77</v>
      </c>
      <c r="H48" s="16">
        <v>79611.74999999977</v>
      </c>
    </row>
    <row r="49" ht="13.5" thickTop="1">
      <c r="H49" s="27"/>
    </row>
    <row r="50" spans="2:8" ht="12.75">
      <c r="B50" s="23" t="s">
        <v>71</v>
      </c>
      <c r="H50" s="27"/>
    </row>
    <row r="51" spans="2:8" ht="12.75">
      <c r="B51" s="23" t="s">
        <v>72</v>
      </c>
      <c r="H51" s="27"/>
    </row>
    <row r="52" spans="2:8" ht="12.75">
      <c r="B52" t="s">
        <v>73</v>
      </c>
      <c r="D52" s="3" t="s">
        <v>53</v>
      </c>
      <c r="H52" s="27">
        <v>118766.47</v>
      </c>
    </row>
    <row r="53" spans="2:8" ht="12.75">
      <c r="B53" s="28" t="s">
        <v>74</v>
      </c>
      <c r="E53" s="29" t="s">
        <v>47</v>
      </c>
      <c r="H53" s="27"/>
    </row>
    <row r="54" spans="2:8" ht="12.75">
      <c r="B54" s="28" t="s">
        <v>75</v>
      </c>
      <c r="H54" s="27"/>
    </row>
    <row r="55" spans="2:8" ht="12.75">
      <c r="B55" s="28"/>
      <c r="H55" s="27"/>
    </row>
    <row r="56" spans="1:8" ht="13.5" thickBot="1">
      <c r="A56" s="24" t="s">
        <v>63</v>
      </c>
      <c r="F56" s="8" t="s">
        <v>78</v>
      </c>
      <c r="H56" s="16">
        <v>118766.47</v>
      </c>
    </row>
    <row r="57" ht="13.5" thickTop="1"/>
    <row r="58" spans="2:8" ht="12.75">
      <c r="B58" s="23" t="s">
        <v>55</v>
      </c>
      <c r="H58" s="27"/>
    </row>
    <row r="59" spans="2:8" ht="12.75">
      <c r="B59" s="23" t="s">
        <v>56</v>
      </c>
      <c r="H59" s="27"/>
    </row>
    <row r="60" spans="2:8" ht="12.75">
      <c r="B60" t="s">
        <v>57</v>
      </c>
      <c r="D60" s="3" t="s">
        <v>60</v>
      </c>
      <c r="H60" s="27">
        <v>136109.67999999973</v>
      </c>
    </row>
    <row r="61" spans="2:8" ht="12.75">
      <c r="B61" s="28" t="s">
        <v>58</v>
      </c>
      <c r="E61" s="29" t="s">
        <v>47</v>
      </c>
      <c r="H61" s="27"/>
    </row>
    <row r="62" spans="2:8" ht="12.75">
      <c r="B62" s="28" t="s">
        <v>59</v>
      </c>
      <c r="H62" s="27"/>
    </row>
    <row r="63" spans="2:8" ht="12.75">
      <c r="B63" s="28"/>
      <c r="H63" s="27"/>
    </row>
    <row r="64" spans="1:8" ht="13.5" thickBot="1">
      <c r="A64" s="24" t="s">
        <v>61</v>
      </c>
      <c r="F64" s="8" t="s">
        <v>62</v>
      </c>
      <c r="H64" s="16">
        <v>136109.67999999973</v>
      </c>
    </row>
    <row r="65" spans="1:8" ht="13.5" thickTop="1">
      <c r="A65" s="24"/>
      <c r="F65" s="8"/>
      <c r="H65" s="19"/>
    </row>
    <row r="66" spans="2:8" ht="12.75">
      <c r="B66" s="23" t="s">
        <v>18</v>
      </c>
      <c r="H66" s="27"/>
    </row>
    <row r="67" spans="2:8" ht="12.75">
      <c r="B67" s="23" t="s">
        <v>19</v>
      </c>
      <c r="H67" s="27"/>
    </row>
    <row r="68" spans="2:8" ht="12.75">
      <c r="B68" t="s">
        <v>20</v>
      </c>
      <c r="D68" s="3" t="s">
        <v>29</v>
      </c>
      <c r="H68" s="27"/>
    </row>
    <row r="69" spans="2:8" ht="12.75">
      <c r="B69" s="28" t="s">
        <v>21</v>
      </c>
      <c r="E69" s="29" t="s">
        <v>47</v>
      </c>
      <c r="H69" s="27"/>
    </row>
    <row r="70" spans="2:8" ht="12.75">
      <c r="B70" s="28" t="s">
        <v>22</v>
      </c>
      <c r="H70" s="27"/>
    </row>
    <row r="71" spans="2:8" ht="12.75">
      <c r="B71" s="28"/>
      <c r="H71" s="27"/>
    </row>
    <row r="72" spans="1:8" ht="13.5" thickBot="1">
      <c r="A72" s="24" t="s">
        <v>16</v>
      </c>
      <c r="F72" s="8" t="s">
        <v>62</v>
      </c>
      <c r="H72" s="16">
        <v>184575.3199999994</v>
      </c>
    </row>
    <row r="73" spans="1:8" ht="13.5" thickTop="1">
      <c r="A73" s="24"/>
      <c r="F73" s="8"/>
      <c r="H73" s="19"/>
    </row>
    <row r="74" spans="2:8" ht="12.75">
      <c r="B74" s="44" t="s">
        <v>23</v>
      </c>
      <c r="C74" s="44"/>
      <c r="D74" s="42"/>
      <c r="E74" s="42"/>
      <c r="F74" s="42"/>
      <c r="G74" s="42"/>
      <c r="H74" s="42"/>
    </row>
    <row r="75" spans="2:8" ht="12.75">
      <c r="B75" s="44" t="s">
        <v>24</v>
      </c>
      <c r="C75" s="44"/>
      <c r="D75" s="42"/>
      <c r="E75" s="42"/>
      <c r="F75" s="42"/>
      <c r="G75" s="42"/>
      <c r="H75" s="42"/>
    </row>
    <row r="76" spans="2:8" ht="12.75">
      <c r="B76" s="44" t="s">
        <v>25</v>
      </c>
      <c r="C76" s="44"/>
      <c r="D76" s="45" t="s">
        <v>30</v>
      </c>
      <c r="E76" s="45"/>
      <c r="F76" s="45"/>
      <c r="G76" s="45"/>
      <c r="H76" s="42"/>
    </row>
    <row r="77" spans="2:8" ht="12.75">
      <c r="B77" t="s">
        <v>26</v>
      </c>
      <c r="C77" s="42"/>
      <c r="D77" s="42"/>
      <c r="E77" s="42" t="s">
        <v>14</v>
      </c>
      <c r="F77" s="42"/>
      <c r="G77" s="42"/>
      <c r="H77" s="42"/>
    </row>
    <row r="78" spans="2:8" ht="12.75">
      <c r="B78" t="s">
        <v>27</v>
      </c>
      <c r="C78" s="42"/>
      <c r="D78" s="42"/>
      <c r="E78" s="42"/>
      <c r="F78" s="42"/>
      <c r="G78" s="42"/>
      <c r="H78" s="42"/>
    </row>
    <row r="79" spans="3:8" ht="12.75">
      <c r="C79" s="42"/>
      <c r="D79" s="42"/>
      <c r="E79" s="42"/>
      <c r="F79" s="42"/>
      <c r="G79" s="42"/>
      <c r="H79" s="42"/>
    </row>
    <row r="80" spans="1:8" ht="13.5" thickBot="1">
      <c r="A80" s="46" t="s">
        <v>17</v>
      </c>
      <c r="B80" s="46"/>
      <c r="C80" s="46"/>
      <c r="D80" s="42"/>
      <c r="E80" s="42"/>
      <c r="F80" s="47" t="s">
        <v>15</v>
      </c>
      <c r="G80" s="47"/>
      <c r="H80" s="43">
        <v>108359.78999999948</v>
      </c>
    </row>
    <row r="81" spans="1:8" ht="13.5" thickTop="1">
      <c r="A81" s="24"/>
      <c r="F81" s="8"/>
      <c r="H81" s="19"/>
    </row>
    <row r="82" spans="1:8" ht="12.75">
      <c r="A82" s="24"/>
      <c r="F82" s="8"/>
      <c r="H82" s="19"/>
    </row>
    <row r="84" spans="3:8" ht="15">
      <c r="C84" s="32" t="s">
        <v>28</v>
      </c>
      <c r="D84" s="31"/>
      <c r="E84" s="31"/>
      <c r="F84" s="31"/>
      <c r="G84" s="31"/>
      <c r="H84" s="32">
        <f>H64+H56+H48+H36+H24+H15+H9+H72+H80</f>
        <v>914687.4187999984</v>
      </c>
    </row>
    <row r="86" spans="1:9" ht="12.75">
      <c r="A86" s="3"/>
      <c r="B86" s="3"/>
      <c r="D86" s="40" t="s">
        <v>50</v>
      </c>
      <c r="E86" s="40"/>
      <c r="F86" s="40"/>
      <c r="G86" s="40"/>
      <c r="H86" s="40">
        <v>15379.09</v>
      </c>
      <c r="I86" s="40"/>
    </row>
    <row r="87" spans="4:9" ht="12.75">
      <c r="D87" s="40"/>
      <c r="E87" s="40" t="s">
        <v>51</v>
      </c>
      <c r="F87" s="40"/>
      <c r="G87" s="40"/>
      <c r="H87" s="40">
        <v>8079.66</v>
      </c>
      <c r="I87" s="40" t="s">
        <v>52</v>
      </c>
    </row>
    <row r="89" spans="2:8" ht="18">
      <c r="B89" s="33" t="s">
        <v>46</v>
      </c>
      <c r="C89" s="31"/>
      <c r="D89" s="31"/>
      <c r="E89" s="31"/>
      <c r="F89" s="31"/>
      <c r="G89" s="32"/>
      <c r="H89" s="33">
        <f>H84-H86-H87</f>
        <v>891228.6687999984</v>
      </c>
    </row>
  </sheetData>
  <sheetProtection/>
  <mergeCells count="6">
    <mergeCell ref="B74:C74"/>
    <mergeCell ref="B75:C75"/>
    <mergeCell ref="B76:C76"/>
    <mergeCell ref="D76:G76"/>
    <mergeCell ref="A80:C80"/>
    <mergeCell ref="F80:G80"/>
  </mergeCells>
  <printOptions/>
  <pageMargins left="0.25" right="0.25" top="0.25" bottom="0.25" header="0.5" footer="0.5"/>
  <pageSetup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StomperNet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Ham</dc:creator>
  <cp:keywords/>
  <dc:description/>
  <cp:lastModifiedBy>Admin</cp:lastModifiedBy>
  <cp:lastPrinted>2009-08-20T03:09:02Z</cp:lastPrinted>
  <dcterms:created xsi:type="dcterms:W3CDTF">2009-03-16T12:31:48Z</dcterms:created>
  <dcterms:modified xsi:type="dcterms:W3CDTF">2009-08-20T03:11:01Z</dcterms:modified>
  <cp:category/>
  <cp:version/>
  <cp:contentType/>
  <cp:contentStatus/>
</cp:coreProperties>
</file>